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NRO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<sst xmlns="http://schemas.openxmlformats.org/spreadsheetml/2006/main" count="22" uniqueCount="22">
  <si>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Pilot</t>
  </si>
  <si>
    <t>Forhold lbs/kg</t>
  </si>
  <si>
    <t>Forhold l/usg</t>
  </si>
  <si>
    <t>Spes. Gravity 100LL</t>
  </si>
  <si>
    <t>Fuel, Avgas 100LL</t>
  </si>
  <si>
    <t>Arm (mm)</t>
  </si>
  <si>
    <t>Moment (kg-mm)</t>
  </si>
  <si>
    <t>Volume (usg)</t>
  </si>
  <si>
    <t>Weight (kg)</t>
  </si>
  <si>
    <t>Empty weight</t>
  </si>
  <si>
    <t>Front passenger</t>
  </si>
  <si>
    <t>Pilot and front passenger</t>
  </si>
  <si>
    <t>Rear passenger #1</t>
  </si>
  <si>
    <t>Rear passenger #2</t>
  </si>
  <si>
    <t>Luggage</t>
  </si>
  <si>
    <t>TOTAL</t>
  </si>
  <si>
    <t>Lugage compartment 1 (max 55 lbs)</t>
  </si>
  <si>
    <t>Lugage compartment 2 (max 23 lbs)</t>
  </si>
  <si>
    <t>W&amp;B Envelope</t>
  </si>
  <si>
    <t>Rear passengers</t>
  </si>
  <si>
    <t>coordinates</t>
  </si>
  <si>
    <t>W&amp;B LN-NRO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</si>
</sst>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9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right"/>
    </xf>
    <xf numFmtId="172" fontId="0" fillId="34" borderId="0" xfId="0" applyNumberFormat="1" applyFill="1" applyBorder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172" fontId="0" fillId="34" borderId="0" xfId="0" applyNumberFormat="1" applyFill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85"/>
          <c:w val="0.969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Constants!$B$7:$B$11</c:f>
              <c:numCache>
                <c:ptCount val="5"/>
                <c:pt idx="0">
                  <c:v>889</c:v>
                </c:pt>
                <c:pt idx="1">
                  <c:v>889</c:v>
                </c:pt>
                <c:pt idx="2">
                  <c:v>1042</c:v>
                </c:pt>
                <c:pt idx="3">
                  <c:v>1200</c:v>
                </c:pt>
                <c:pt idx="4">
                  <c:v>1200</c:v>
                </c:pt>
              </c:numCache>
            </c:numRef>
          </c:xVal>
          <c:yVal>
            <c:numRef>
              <c:f>Constants!$C$7:$C$11</c:f>
              <c:numCache>
                <c:ptCount val="5"/>
                <c:pt idx="0">
                  <c:v>750</c:v>
                </c:pt>
                <c:pt idx="1">
                  <c:v>885</c:v>
                </c:pt>
                <c:pt idx="2">
                  <c:v>1157</c:v>
                </c:pt>
                <c:pt idx="3">
                  <c:v>1157</c:v>
                </c:pt>
                <c:pt idx="4">
                  <c:v>750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'W&amp;B NRO'!$D$15</c:f>
              <c:numCache/>
            </c:numRef>
          </c:xVal>
          <c:yVal>
            <c:numRef>
              <c:f>'W&amp;B NRO'!$C$15</c:f>
              <c:numCache/>
            </c:numRef>
          </c:yVal>
          <c:smooth val="0"/>
        </c:ser>
        <c:axId val="54924647"/>
        <c:axId val="42931772"/>
      </c:scatterChart>
      <c:valAx>
        <c:axId val="54924647"/>
        <c:scaling>
          <c:orientation val="minMax"/>
          <c:max val="1250"/>
          <c:min val="8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772"/>
        <c:crosses val="autoZero"/>
        <c:crossBetween val="midCat"/>
        <c:dispUnits/>
      </c:valAx>
      <c:valAx>
        <c:axId val="42931772"/>
        <c:scaling>
          <c:orientation val="minMax"/>
          <c:max val="1200"/>
          <c:min val="7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246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66675</xdr:rowOff>
    </xdr:from>
    <xdr:to>
      <xdr:col>4</xdr:col>
      <xdr:colOff>1057275</xdr:colOff>
      <xdr:row>33</xdr:row>
      <xdr:rowOff>57150</xdr:rowOff>
    </xdr:to>
    <xdr:graphicFrame>
      <xdr:nvGraphicFramePr>
        <xdr:cNvPr id="1" name="Diagram 1"/>
        <xdr:cNvGraphicFramePr/>
      </xdr:nvGraphicFramePr>
      <xdr:xfrm>
        <a:off x="19050" y="2676525"/>
        <a:ext cx="5419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29.140625" style="0" customWidth="1"/>
    <col min="2" max="2" width="11.8515625" style="0" customWidth="1"/>
    <col min="3" max="3" width="13.28125" style="0" customWidth="1"/>
    <col min="5" max="5" width="16.140625" style="0" customWidth="1"/>
    <col min="6" max="6" width="11.421875" style="20" customWidth="1"/>
  </cols>
  <sheetData>
    <row r="1" ht="12.75">
      <c r="A1" s="18"/>
    </row>
    <row r="3" spans="1:5" ht="12.75">
      <c r="A3" s="1" t="s">
        <v>21</v>
      </c>
      <c r="B3" s="1" t="s">
        <v>7</v>
      </c>
      <c r="C3" s="1" t="s">
        <v>8</v>
      </c>
      <c r="D3" s="1" t="s">
        <v>5</v>
      </c>
      <c r="E3" s="1" t="s">
        <v>6</v>
      </c>
    </row>
    <row r="4" spans="1:5" ht="12.75">
      <c r="A4" s="2" t="s">
        <v>9</v>
      </c>
      <c r="B4" s="2"/>
      <c r="C4" s="9">
        <v>786</v>
      </c>
      <c r="D4" s="19">
        <v>1065.99</v>
      </c>
      <c r="E4" s="15">
        <f>C4*D4</f>
        <v>837868.14</v>
      </c>
    </row>
    <row r="5" spans="1:6" ht="12.75">
      <c r="A5" t="s">
        <v>0</v>
      </c>
      <c r="C5" s="26">
        <v>0</v>
      </c>
      <c r="D5" s="15"/>
      <c r="E5" s="15"/>
      <c r="F5" s="21"/>
    </row>
    <row r="6" spans="1:6" ht="12.75">
      <c r="A6" s="2" t="s">
        <v>10</v>
      </c>
      <c r="B6" s="2"/>
      <c r="C6" s="24">
        <v>0</v>
      </c>
      <c r="D6" s="17"/>
      <c r="E6" s="15"/>
      <c r="F6" s="21"/>
    </row>
    <row r="7" spans="1:5" ht="12.75">
      <c r="A7" s="4" t="s">
        <v>11</v>
      </c>
      <c r="B7" s="4"/>
      <c r="C7" s="10">
        <f>C5+C6</f>
        <v>0</v>
      </c>
      <c r="D7" s="15">
        <v>939.89</v>
      </c>
      <c r="E7" s="15">
        <f>C7*D7</f>
        <v>0</v>
      </c>
    </row>
    <row r="8" spans="1:6" ht="12.75">
      <c r="A8" t="s">
        <v>12</v>
      </c>
      <c r="C8" s="26">
        <v>0</v>
      </c>
      <c r="D8" s="15"/>
      <c r="E8" s="15"/>
      <c r="F8" s="21"/>
    </row>
    <row r="9" spans="1:6" ht="12.75">
      <c r="A9" t="s">
        <v>13</v>
      </c>
      <c r="B9" s="2"/>
      <c r="C9" s="24">
        <v>0</v>
      </c>
      <c r="D9" s="15"/>
      <c r="E9" s="15"/>
      <c r="F9" s="21"/>
    </row>
    <row r="10" spans="1:5" ht="12.75">
      <c r="A10" s="5" t="s">
        <v>19</v>
      </c>
      <c r="B10" s="5"/>
      <c r="C10" s="10">
        <f>C8+C9</f>
        <v>0</v>
      </c>
      <c r="D10" s="15">
        <v>1854.37</v>
      </c>
      <c r="E10" s="15">
        <f>C10*D10</f>
        <v>0</v>
      </c>
    </row>
    <row r="11" spans="1:6" ht="12.75">
      <c r="A11" s="4" t="s">
        <v>4</v>
      </c>
      <c r="B11" s="25">
        <v>53</v>
      </c>
      <c r="C11" s="10">
        <f>B11*Constants!B3*Constants!B4</f>
        <v>142.4450452814</v>
      </c>
      <c r="D11" s="15">
        <v>1219.31</v>
      </c>
      <c r="E11" s="15">
        <f>C11*D11</f>
        <v>173684.66816206384</v>
      </c>
      <c r="F11" s="22"/>
    </row>
    <row r="12" spans="1:5" ht="12.75">
      <c r="A12" s="3" t="s">
        <v>16</v>
      </c>
      <c r="B12" s="3"/>
      <c r="C12" s="23">
        <v>0</v>
      </c>
      <c r="D12" s="15">
        <v>2413.22</v>
      </c>
      <c r="E12" s="15">
        <f>C12*D12</f>
        <v>0</v>
      </c>
    </row>
    <row r="13" spans="1:6" ht="12.75">
      <c r="A13" s="6" t="s">
        <v>17</v>
      </c>
      <c r="B13" s="2"/>
      <c r="C13" s="24">
        <v>0</v>
      </c>
      <c r="D13" s="15">
        <v>3124.49</v>
      </c>
      <c r="E13" s="15">
        <f>C13*D13</f>
        <v>0</v>
      </c>
      <c r="F13" s="21"/>
    </row>
    <row r="14" spans="1:6" ht="12.75">
      <c r="A14" s="3" t="s">
        <v>14</v>
      </c>
      <c r="B14" s="16"/>
      <c r="C14" s="11">
        <f>C12+C13</f>
        <v>0</v>
      </c>
      <c r="D14" s="15"/>
      <c r="E14" s="13"/>
      <c r="F14" s="21"/>
    </row>
    <row r="15" spans="1:5" ht="13.5" thickBot="1">
      <c r="A15" s="7" t="s">
        <v>15</v>
      </c>
      <c r="B15" s="8"/>
      <c r="C15" s="12">
        <f>C4+C7+C10+C11+C14</f>
        <v>928.4450452814</v>
      </c>
      <c r="D15" s="14">
        <f>E15/C15</f>
        <v>1089.5128508715075</v>
      </c>
      <c r="E15" s="14">
        <f>SUM(E4:E13)</f>
        <v>1011552.8081620638</v>
      </c>
    </row>
    <row r="16" ht="13.5" thickTop="1"/>
  </sheetData>
  <sheetProtection sheet="1"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3.00390625" style="0" customWidth="1"/>
  </cols>
  <sheetData>
    <row r="2" spans="1:2" ht="12.75">
      <c r="A2" t="s">
        <v>1</v>
      </c>
      <c r="B2">
        <v>2.20462262</v>
      </c>
    </row>
    <row r="3" spans="1:2" ht="12.75">
      <c r="A3" t="s">
        <v>2</v>
      </c>
      <c r="B3">
        <v>3.78541178</v>
      </c>
    </row>
    <row r="4" spans="1:2" ht="12.75">
      <c r="A4" t="s">
        <v>3</v>
      </c>
      <c r="B4">
        <v>0.71</v>
      </c>
    </row>
    <row r="7" spans="1:3" ht="12.75">
      <c r="A7" t="s">
        <v>18</v>
      </c>
      <c r="B7">
        <v>889</v>
      </c>
      <c r="C7">
        <v>750</v>
      </c>
    </row>
    <row r="8" spans="1:3" ht="12.75">
      <c r="A8" t="s">
        <v>20</v>
      </c>
      <c r="B8">
        <v>889</v>
      </c>
      <c r="C8">
        <v>885</v>
      </c>
    </row>
    <row r="9" spans="2:3" ht="12.75">
      <c r="B9">
        <v>1042</v>
      </c>
      <c r="C9">
        <v>1157</v>
      </c>
    </row>
    <row r="10" spans="2:3" ht="12.75">
      <c r="B10">
        <v>1200</v>
      </c>
      <c r="C10">
        <v>1157</v>
      </c>
    </row>
    <row r="11" spans="2:3" ht="12.75">
      <c r="B11">
        <v>1200</v>
      </c>
      <c r="C11">
        <v>750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sobjerke</cp:lastModifiedBy>
  <cp:lastPrinted>2009-11-17T19:36:29Z</cp:lastPrinted>
  <dcterms:created xsi:type="dcterms:W3CDTF">2008-04-24T08:58:39Z</dcterms:created>
  <dcterms:modified xsi:type="dcterms:W3CDTF">2010-08-05T20:28:21Z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